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fileSharing readOnlyRecommended="1" userName="admin" algorithmName="SHA-512" hashValue="AxZ+Z1f6bmZH8J150ke0bAEmA0v9BEsiNv8o5e/Fa8ZqPTDQS1dlzvqT01nqG3IB84R93osX/LaXgPQBjKSp/g==" saltValue="dQ7WGBXnm0BuOD+A5X6m4w==" spinCount="100000"/>
  <workbookPr/>
  <mc:AlternateContent xmlns:mc="http://schemas.openxmlformats.org/markup-compatibility/2006">
    <mc:Choice Requires="x15">
      <x15ac:absPath xmlns:x15ac="http://schemas.microsoft.com/office/spreadsheetml/2010/11/ac" url="C:\Users\admin\Downloads\OIT\New folder\"/>
    </mc:Choice>
  </mc:AlternateContent>
  <xr:revisionPtr revIDLastSave="0" documentId="8_{A8E32E9A-9B37-4B51-B5AB-626952B54FE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G65" i="1"/>
  <c r="F27" i="1"/>
  <c r="C65" i="1"/>
  <c r="F64" i="1"/>
  <c r="B65" i="1"/>
  <c r="C24" i="1"/>
  <c r="D24" i="1"/>
  <c r="E24" i="1"/>
  <c r="B24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24" i="1" l="1"/>
  <c r="F28" i="1"/>
  <c r="F65" i="1" s="1"/>
  <c r="E65" i="1" l="1"/>
  <c r="C23" i="1"/>
  <c r="E23" i="1"/>
  <c r="F23" i="1"/>
  <c r="C22" i="1"/>
  <c r="D22" i="1"/>
  <c r="E22" i="1"/>
  <c r="F22" i="1"/>
  <c r="B23" i="1" l="1"/>
  <c r="B22" i="1"/>
  <c r="B2" i="1"/>
  <c r="B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chirt</author>
  </authors>
  <commentList>
    <comment ref="B27" authorId="0" shapeId="0" xr:uid="{4418D5F6-0EE1-4F8D-8B84-55FAB779C55C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6300000</t>
        </r>
      </text>
    </comment>
    <comment ref="B28" authorId="0" shapeId="0" xr:uid="{F78D9F52-1A3D-480E-9EBE-1B48FF75F511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1500000</t>
        </r>
      </text>
    </comment>
    <comment ref="B29" authorId="0" shapeId="0" xr:uid="{2B42432D-3658-402C-8DF9-D02BB1647524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2600000</t>
        </r>
      </text>
    </comment>
    <comment ref="B30" authorId="0" shapeId="0" xr:uid="{00FCF515-5F83-4C4C-ABEB-B022ED8E5671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1000000</t>
        </r>
      </text>
    </comment>
    <comment ref="C32" authorId="0" shapeId="0" xr:uid="{D743A6CA-5ADA-4C1D-9063-409B971596CA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แปลงงบเป็นค่ายาและเวชภัณฑ์แผนจีนทั้งหมด</t>
        </r>
      </text>
    </comment>
    <comment ref="B33" authorId="0" shapeId="0" xr:uid="{3DA172A2-1543-42F0-981A-2A7E0D1A75EA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14000000</t>
        </r>
      </text>
    </comment>
    <comment ref="B34" authorId="0" shapeId="0" xr:uid="{7DD694D2-B5B1-48DF-B1EA-867C4C4D39F3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351560</t>
        </r>
      </text>
    </comment>
    <comment ref="B40" authorId="0" shapeId="0" xr:uid="{06526AEA-E4A1-48F2-A173-B225216B921C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500000</t>
        </r>
      </text>
    </comment>
    <comment ref="B44" authorId="0" shapeId="0" xr:uid="{2713A912-0FEC-4864-B616-97F3801E0B23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150000</t>
        </r>
      </text>
    </comment>
    <comment ref="B45" authorId="0" shapeId="0" xr:uid="{E2F38C43-41D4-4141-B062-6DCBC3A931D7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1000000</t>
        </r>
      </text>
    </comment>
    <comment ref="B47" authorId="0" shapeId="0" xr:uid="{D4BF10C6-8373-4F1E-8E7C-85ABE939EECF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750000</t>
        </r>
      </text>
    </comment>
    <comment ref="B50" authorId="0" shapeId="0" xr:uid="{B4145EC5-6EA5-42E8-B6C7-6F41953CA9A1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2600000</t>
        </r>
      </text>
    </comment>
    <comment ref="B53" authorId="0" shapeId="0" xr:uid="{6461F77C-259E-47BA-9BD4-EB34CB624ED9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7000000</t>
        </r>
      </text>
    </comment>
    <comment ref="B55" authorId="0" shapeId="0" xr:uid="{A1B7AA59-CBA5-4DF6-B073-E7DBFC00CDEE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2000000</t>
        </r>
      </text>
    </comment>
    <comment ref="B56" authorId="0" shapeId="0" xr:uid="{1CABDE78-30CF-488B-8BDD-CD1F0F219BD8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1500000</t>
        </r>
      </text>
    </comment>
    <comment ref="B60" authorId="0" shapeId="0" xr:uid="{DC29582C-E089-4008-B867-C2B23484510B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300000</t>
        </r>
      </text>
    </comment>
    <comment ref="B61" authorId="0" shapeId="0" xr:uid="{7446BF3F-D73A-4ED1-A1D2-88EFC8D24300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200000</t>
        </r>
      </text>
    </comment>
    <comment ref="B62" authorId="0" shapeId="0" xr:uid="{C48F5F09-2DAB-41B5-B91B-B816D17720D8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800000</t>
        </r>
      </text>
    </comment>
    <comment ref="B63" authorId="0" shapeId="0" xr:uid="{C6F6F93E-3C07-4246-A284-6F64E0EDB551}">
      <text>
        <r>
          <rPr>
            <b/>
            <sz val="9"/>
            <color indexed="81"/>
            <rFont val="Tahoma"/>
            <charset val="1"/>
          </rPr>
          <t>chirt:</t>
        </r>
        <r>
          <rPr>
            <sz val="9"/>
            <color indexed="81"/>
            <rFont val="Tahoma"/>
            <charset val="1"/>
          </rPr>
          <t xml:space="preserve">
850000</t>
        </r>
      </text>
    </comment>
  </commentList>
</comments>
</file>

<file path=xl/sharedStrings.xml><?xml version="1.0" encoding="utf-8"?>
<sst xmlns="http://schemas.openxmlformats.org/spreadsheetml/2006/main" count="116" uniqueCount="86">
  <si>
    <t>รายได้จากการบริการสุขภาพ</t>
  </si>
  <si>
    <t>รายได้จากการรักษาพยาบาล ผู้ป่วยนอก</t>
  </si>
  <si>
    <t>รายได้จากการรักษาพยาบาล ผู้ป่วยใน</t>
  </si>
  <si>
    <t>รายได้จากการรักษาพยาบาลเหมาจ่าย</t>
  </si>
  <si>
    <t>รายได้จากการนวดแผนไทย</t>
  </si>
  <si>
    <t>ส่วนลดค่าบริการสุขภาพ</t>
  </si>
  <si>
    <t>รายได้ค่ารักษาพยาบาลระหว่างกัน (นศ. )</t>
  </si>
  <si>
    <t>รายได้จากการบริการสุขภาพอื่น( ล้างไต )</t>
  </si>
  <si>
    <t>รายได้จากการอบรมระยะสั้น ( แพทย์แผนไทย )</t>
  </si>
  <si>
    <t>รวมประมาณการงบประมาณรายได้</t>
  </si>
  <si>
    <t>กายภาพบำบัด</t>
  </si>
  <si>
    <t>ฝังเข็ม+ยาจีน</t>
  </si>
  <si>
    <t>ยาแผนไทย</t>
  </si>
  <si>
    <t>แผนปัจจุบัณ</t>
  </si>
  <si>
    <t>ฝึกปฏิบัติงานนักศึกษาแพทย์แผนจีน</t>
  </si>
  <si>
    <t>ทันตกรรม</t>
  </si>
  <si>
    <t>ค่าตอบแทน (ค่า OT นวด out lab)</t>
  </si>
  <si>
    <t>ค่าใช้สอย (ค่า maintenance อุปกรณ์การแพทย์ ค่าเช่าprinter จ้างเหมาไตเทียม)</t>
  </si>
  <si>
    <t>ค่าวัสดุ (ค่ายาและเวชภัณฑ์ วัสดุสิ้นเปลือง น้ำยาแล็ป)</t>
  </si>
  <si>
    <t xml:space="preserve">ค่า OTแผนก IPD ICU CCU </t>
  </si>
  <si>
    <t>ค่าหมอนวด</t>
  </si>
  <si>
    <t>Out Labs</t>
  </si>
  <si>
    <t>ค่าตรวจพิเศษนอกโรงพยาบาล CT MRI Audiogram</t>
  </si>
  <si>
    <t>ค่าจัดอบรมนวดแผนไทย</t>
  </si>
  <si>
    <t>ค่าฝึกอบรมนักศึกษาแพทย์แผนจีน</t>
  </si>
  <si>
    <t>ค่า outsource แผนกไตเทียม (เป็นจ้างเหมาบริการ)</t>
  </si>
  <si>
    <t xml:space="preserve"> ค่า maintenance printer (ค่าเช่า printer) </t>
  </si>
  <si>
    <t>ค่า maintenance แพทย์ทางเลือก</t>
  </si>
  <si>
    <t>ค่า maintenance แผนกเอกซเรย์</t>
  </si>
  <si>
    <t>ค่า maintenance แผนกกายภาพบำบัด</t>
  </si>
  <si>
    <t>ค่า maintenance แผนกผู้ป่วยนอก</t>
  </si>
  <si>
    <t>ค่า maintenance หน่วยหัวใจและหลอดเลือด</t>
  </si>
  <si>
    <t>ค่า maintenance ห้องผ่าตัด</t>
  </si>
  <si>
    <t>ค่า maintenance แผนก CSSD</t>
  </si>
  <si>
    <t>ค่า maintenance แผนก IT</t>
  </si>
  <si>
    <t>ค่า maintenance แผนก Labs</t>
  </si>
  <si>
    <t xml:space="preserve"> ค่า maintenance กำจัดขยะติดเชื้อ ยาหมดอายุ</t>
  </si>
  <si>
    <t xml:space="preserve"> ค่า maintenance ระบบทำความเย็น </t>
  </si>
  <si>
    <t xml:space="preserve"> ค่า maintenance ระบบไฟสำรองและท่อแก๊ซทางการแพทย์</t>
  </si>
  <si>
    <t xml:space="preserve"> ค่า maintenance ครุภัณฑ์การแพทย์</t>
  </si>
  <si>
    <t>ค่า maintenance ห้องทันตกรรม</t>
  </si>
  <si>
    <t>ค่ายา</t>
  </si>
  <si>
    <t>ค่าเวชภัณฑ์</t>
  </si>
  <si>
    <t>ค่ายาและเวชภัณฑ์แผนจีน</t>
  </si>
  <si>
    <t>ค่ายาและเวชภัณฑ์แผนไทย</t>
  </si>
  <si>
    <t>ค่าวัสดุสิ้นเปลืองห้องปฏิบัติการ ( Labs )</t>
  </si>
  <si>
    <t>ค่าวัสดุสิ้นเปลืองแผนกกายภาพบำบัด</t>
  </si>
  <si>
    <t>ค่าว้สดุสิ้นเปลือง ห้องผ่าตัด</t>
  </si>
  <si>
    <t>ค่าว้สดุสิ้นเปลือง CSSD</t>
  </si>
  <si>
    <t>ค่าวัสดุสิ้นเปลืองการแพทย์ OPD</t>
  </si>
  <si>
    <t>ค่าวัสดุสิ้นเปลืองงานเวชระเบียน</t>
  </si>
  <si>
    <t>ค่าวัสดุสิ้นเปลืองงานการเงินและบัญชี</t>
  </si>
  <si>
    <t>ค่าวัสดุสิ้นเปลืองงานบริหารอาคารและสถานที่</t>
  </si>
  <si>
    <t xml:space="preserve"> ค่าวัสดุสิ้นเปลืองและซ่อมบำรุง IT</t>
  </si>
  <si>
    <t>ค่าวัสดุสิ้นเปลืองและค่าอาหาร งานผู้ป่วยใน</t>
  </si>
  <si>
    <t>ค่าวัสดุสิ้นเปลืองทันตกรรม</t>
  </si>
  <si>
    <t>รวมประมาณการงบประมาณรายจ่าย</t>
  </si>
  <si>
    <t>ไตรมาสที่ 1</t>
  </si>
  <si>
    <t xml:space="preserve">งบประมาณรายจ่าย 2568 </t>
  </si>
  <si>
    <t>ไตรมาสที่ 2</t>
  </si>
  <si>
    <t xml:space="preserve">รายจ่ายจากการบริการสุขภาพ </t>
  </si>
  <si>
    <t>รายจ่ายจากการบริการสุขภาพ</t>
  </si>
  <si>
    <t xml:space="preserve">งบประมาณรายได้ 2568 </t>
  </si>
  <si>
    <t>นางสาวอุ่นใจ  กองนอก</t>
  </si>
  <si>
    <t>นางพิมพ์ชนก  ศรศิริวัฒน์</t>
  </si>
  <si>
    <t>นางสาวจิตรา  ฉิมเชิด</t>
  </si>
  <si>
    <t>นางสาวอรุณรักณ์  สุราฤทธิ์</t>
  </si>
  <si>
    <t>นายธนัตเทพ   เตระทวีดุลย์</t>
  </si>
  <si>
    <t>นายสิทธา  สายสวรรค์</t>
  </si>
  <si>
    <t>นายทวีศักดิ์  ปฐม</t>
  </si>
  <si>
    <t>นางสาวสิริกร  นาคมณี</t>
  </si>
  <si>
    <t>นางสาวณัฏฐ์ชานันท์ กุลโพธิ์</t>
  </si>
  <si>
    <t>นางสาวรัชดาวัลย์  สุทธิศักดิ์</t>
  </si>
  <si>
    <t>นางสาวพรปวีณ์  ภู่พลับ</t>
  </si>
  <si>
    <t>นางวราภรณ์ แสงนัย</t>
  </si>
  <si>
    <t>นางสาวกานต์ธิดา  วารีดำ</t>
  </si>
  <si>
    <t>ผู้รับผิดชอบ</t>
  </si>
  <si>
    <t>รวม 4 ไตรมาส</t>
  </si>
  <si>
    <t>หักไว้ที่ อำนวยการกลาง</t>
  </si>
  <si>
    <t>ค่าจ้างเขียนแบบโรงงานผลิตสมุนไพร</t>
  </si>
  <si>
    <t>งบเดิมที่ตั้งขอ</t>
  </si>
  <si>
    <t xml:space="preserve">HR ขอค่าใบประกอบโรคเพิ่ม </t>
  </si>
  <si>
    <t>ไตรมาสที่ 3+4</t>
  </si>
  <si>
    <t>ของบเพิ่ม/ลด</t>
  </si>
  <si>
    <t>-</t>
  </si>
  <si>
    <t xml:space="preserve">ทพญ.โชษิตา ธีระรังสิกุล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</si>
</sst>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_-* #,##0_-;\-* #,##0_-;_-* &quot;-&quot;??_-;_-@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2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22"/>
      <scheme val="minor"/>
    </font>
    <font>
      <b/>
      <sz val="16"/>
      <color theme="0"/>
      <name val="TH Sarabun New"/>
      <family val="2"/>
    </font>
    <font>
      <b/>
      <sz val="16"/>
      <name val="TH Sarabun New"/>
      <family val="2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b/>
      <sz val="16"/>
      <color rgb="FFFF0000"/>
      <name val="TH Sarabun New"/>
      <family val="2"/>
    </font>
    <font>
      <sz val="16"/>
      <color rgb="FFFF0000"/>
      <name val="TH Sarabun New"/>
      <family val="2"/>
    </font>
    <font>
      <sz val="12"/>
      <color theme="1"/>
      <name val="TH Sarabun New"/>
      <family val="2"/>
    </font>
    <font>
      <b/>
      <sz val="14"/>
      <name val="TH Sarabun New"/>
      <family val="2"/>
    </font>
    <font>
      <sz val="18"/>
      <color theme="1"/>
      <name val="TH Sarabun New"/>
      <family val="2"/>
    </font>
    <font>
      <sz val="14"/>
      <color theme="1"/>
      <name val="TH Sarabun Ne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BCD6EE"/>
      </patternFill>
    </fill>
    <fill>
      <patternFill patternType="solid">
        <fgColor theme="8" tint="0.79998168889431442"/>
        <bgColor rgb="FFE2EF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FF0000"/>
      </bottom>
      <diagonal/>
    </border>
    <border>
      <left/>
      <right style="thin">
        <color rgb="FFFF0000"/>
      </right>
      <top style="thick">
        <color rgb="FFFF0000"/>
      </top>
      <bottom/>
      <diagonal/>
    </border>
    <border>
      <left style="medium">
        <color indexed="64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3" fontId="8" fillId="0" borderId="4" xfId="2" applyNumberFormat="1" applyFont="1" applyBorder="1" applyAlignment="1">
      <alignment vertical="center"/>
    </xf>
    <xf numFmtId="166" fontId="8" fillId="0" borderId="5" xfId="1" applyNumberFormat="1" applyFont="1" applyBorder="1" applyAlignment="1">
      <alignment vertical="center"/>
    </xf>
    <xf numFmtId="165" fontId="8" fillId="0" borderId="4" xfId="1" applyNumberFormat="1" applyFont="1" applyFill="1" applyBorder="1" applyAlignment="1">
      <alignment vertical="center"/>
    </xf>
    <xf numFmtId="3" fontId="5" fillId="3" borderId="4" xfId="2" applyNumberFormat="1" applyFont="1" applyFill="1" applyBorder="1" applyAlignment="1">
      <alignment horizontal="right" vertical="center"/>
    </xf>
    <xf numFmtId="165" fontId="8" fillId="0" borderId="4" xfId="1" applyNumberFormat="1" applyFont="1" applyBorder="1" applyAlignment="1">
      <alignment vertical="center"/>
    </xf>
    <xf numFmtId="166" fontId="8" fillId="0" borderId="10" xfId="1" applyNumberFormat="1" applyFont="1" applyBorder="1" applyAlignment="1">
      <alignment vertical="center"/>
    </xf>
    <xf numFmtId="164" fontId="7" fillId="5" borderId="1" xfId="1" applyFont="1" applyFill="1" applyBorder="1" applyAlignment="1">
      <alignment vertical="center"/>
    </xf>
    <xf numFmtId="164" fontId="8" fillId="10" borderId="1" xfId="1" applyFont="1" applyFill="1" applyBorder="1" applyAlignment="1">
      <alignment vertical="center"/>
    </xf>
    <xf numFmtId="164" fontId="8" fillId="6" borderId="1" xfId="1" applyFont="1" applyFill="1" applyBorder="1" applyAlignment="1">
      <alignment vertical="center"/>
    </xf>
    <xf numFmtId="164" fontId="7" fillId="6" borderId="1" xfId="1" applyFont="1" applyFill="1" applyBorder="1" applyAlignment="1">
      <alignment vertical="center"/>
    </xf>
    <xf numFmtId="165" fontId="8" fillId="5" borderId="1" xfId="1" applyNumberFormat="1" applyFont="1" applyFill="1" applyBorder="1" applyAlignment="1">
      <alignment horizontal="right" vertical="center"/>
    </xf>
    <xf numFmtId="165" fontId="8" fillId="10" borderId="1" xfId="1" applyNumberFormat="1" applyFont="1" applyFill="1" applyBorder="1" applyAlignment="1">
      <alignment horizontal="right" vertical="center"/>
    </xf>
    <xf numFmtId="165" fontId="8" fillId="6" borderId="1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8" fillId="0" borderId="4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right" vertical="center"/>
    </xf>
    <xf numFmtId="0" fontId="7" fillId="0" borderId="0" xfId="0" applyFont="1"/>
    <xf numFmtId="0" fontId="6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165" fontId="5" fillId="9" borderId="1" xfId="0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166" fontId="11" fillId="0" borderId="5" xfId="1" applyNumberFormat="1" applyFont="1" applyBorder="1" applyAlignment="1">
      <alignment vertical="center"/>
    </xf>
    <xf numFmtId="3" fontId="10" fillId="3" borderId="5" xfId="2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4" fillId="0" borderId="0" xfId="0" applyFont="1"/>
    <xf numFmtId="165" fontId="7" fillId="0" borderId="1" xfId="0" applyNumberFormat="1" applyFont="1" applyBorder="1"/>
    <xf numFmtId="165" fontId="8" fillId="0" borderId="1" xfId="0" applyNumberFormat="1" applyFont="1" applyBorder="1"/>
    <xf numFmtId="0" fontId="14" fillId="10" borderId="0" xfId="0" applyFont="1" applyFill="1"/>
    <xf numFmtId="166" fontId="14" fillId="10" borderId="0" xfId="1" applyNumberFormat="1" applyFont="1" applyFill="1"/>
    <xf numFmtId="165" fontId="8" fillId="0" borderId="1" xfId="1" applyNumberFormat="1" applyFont="1" applyFill="1" applyBorder="1"/>
    <xf numFmtId="166" fontId="7" fillId="0" borderId="1" xfId="1" applyNumberFormat="1" applyFont="1" applyFill="1" applyBorder="1"/>
    <xf numFmtId="165" fontId="7" fillId="0" borderId="1" xfId="1" applyNumberFormat="1" applyFont="1" applyFill="1" applyBorder="1"/>
    <xf numFmtId="3" fontId="7" fillId="0" borderId="1" xfId="0" applyNumberFormat="1" applyFont="1" applyBorder="1"/>
    <xf numFmtId="165" fontId="8" fillId="0" borderId="1" xfId="1" applyNumberFormat="1" applyFont="1" applyFill="1" applyBorder="1" applyAlignment="1">
      <alignment horizontal="right" vertical="center"/>
    </xf>
    <xf numFmtId="166" fontId="7" fillId="0" borderId="1" xfId="3" applyNumberFormat="1" applyFont="1" applyFill="1" applyBorder="1"/>
    <xf numFmtId="0" fontId="7" fillId="0" borderId="1" xfId="0" applyFont="1" applyBorder="1"/>
    <xf numFmtId="165" fontId="12" fillId="0" borderId="1" xfId="1" applyNumberFormat="1" applyFont="1" applyFill="1" applyBorder="1"/>
    <xf numFmtId="3" fontId="7" fillId="0" borderId="1" xfId="0" applyNumberFormat="1" applyFont="1" applyBorder="1" applyAlignment="1">
      <alignment horizontal="right"/>
    </xf>
    <xf numFmtId="166" fontId="8" fillId="0" borderId="1" xfId="3" applyNumberFormat="1" applyFont="1" applyFill="1" applyBorder="1"/>
    <xf numFmtId="0" fontId="7" fillId="12" borderId="13" xfId="0" applyFont="1" applyFill="1" applyBorder="1"/>
    <xf numFmtId="0" fontId="15" fillId="12" borderId="14" xfId="0" applyFont="1" applyFill="1" applyBorder="1"/>
    <xf numFmtId="0" fontId="9" fillId="0" borderId="5" xfId="0" applyFont="1" applyBorder="1" applyAlignment="1">
      <alignment horizontal="center"/>
    </xf>
    <xf numFmtId="0" fontId="13" fillId="0" borderId="16" xfId="0" applyFont="1" applyBorder="1"/>
    <xf numFmtId="0" fontId="13" fillId="11" borderId="17" xfId="0" applyFont="1" applyFill="1" applyBorder="1"/>
    <xf numFmtId="0" fontId="13" fillId="0" borderId="17" xfId="0" applyFont="1" applyBorder="1"/>
    <xf numFmtId="0" fontId="13" fillId="0" borderId="18" xfId="0" applyFont="1" applyBorder="1"/>
    <xf numFmtId="0" fontId="13" fillId="0" borderId="5" xfId="0" applyFont="1" applyBorder="1"/>
    <xf numFmtId="0" fontId="10" fillId="3" borderId="1" xfId="0" applyFont="1" applyFill="1" applyBorder="1" applyAlignment="1">
      <alignment horizontal="center" vertical="center"/>
    </xf>
    <xf numFmtId="166" fontId="7" fillId="3" borderId="1" xfId="1" applyNumberFormat="1" applyFont="1" applyFill="1" applyBorder="1"/>
    <xf numFmtId="166" fontId="14" fillId="0" borderId="15" xfId="1" applyNumberFormat="1" applyFont="1" applyFill="1" applyBorder="1"/>
    <xf numFmtId="0" fontId="7" fillId="0" borderId="12" xfId="0" applyFont="1" applyBorder="1"/>
    <xf numFmtId="165" fontId="8" fillId="12" borderId="1" xfId="1" applyNumberFormat="1" applyFont="1" applyFill="1" applyBorder="1" applyAlignment="1">
      <alignment horizontal="right" vertical="center"/>
    </xf>
    <xf numFmtId="166" fontId="8" fillId="12" borderId="1" xfId="0" applyNumberFormat="1" applyFont="1" applyFill="1" applyBorder="1" applyAlignment="1">
      <alignment horizontal="right" vertical="center"/>
    </xf>
    <xf numFmtId="167" fontId="8" fillId="13" borderId="1" xfId="0" applyNumberFormat="1" applyFont="1" applyFill="1" applyBorder="1" applyAlignment="1">
      <alignment horizontal="right" vertical="center"/>
    </xf>
    <xf numFmtId="167" fontId="8" fillId="12" borderId="1" xfId="0" applyNumberFormat="1" applyFont="1" applyFill="1" applyBorder="1" applyAlignment="1">
      <alignment horizontal="right" vertical="center"/>
    </xf>
    <xf numFmtId="167" fontId="8" fillId="14" borderId="1" xfId="0" applyNumberFormat="1" applyFont="1" applyFill="1" applyBorder="1" applyAlignment="1">
      <alignment horizontal="right" vertical="center"/>
    </xf>
    <xf numFmtId="165" fontId="5" fillId="12" borderId="1" xfId="0" applyNumberFormat="1" applyFont="1" applyFill="1" applyBorder="1" applyAlignment="1">
      <alignment horizontal="right" vertical="center"/>
    </xf>
    <xf numFmtId="164" fontId="8" fillId="3" borderId="1" xfId="1" applyFont="1" applyFill="1" applyBorder="1" applyAlignment="1">
      <alignment vertical="center"/>
    </xf>
    <xf numFmtId="165" fontId="8" fillId="3" borderId="1" xfId="1" applyNumberFormat="1" applyFont="1" applyFill="1" applyBorder="1" applyAlignment="1">
      <alignment horizontal="right" vertical="center"/>
    </xf>
  </cellXfs>
  <cellStyles count="5">
    <cellStyle name="Comma" xfId="1" builtinId="3"/>
    <cellStyle name="Comma 2" xfId="3" xr:uid="{00000000-0005-0000-0000-000000000000}"/>
    <cellStyle name="Normal" xfId="0" builtinId="0"/>
    <cellStyle name="Normal 2" xfId="2" xr:uid="{00000000-0005-0000-0000-000001000000}"/>
    <cellStyle name="Normal 2 2" xfId="4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tabSelected="1" topLeftCell="A52" workbookViewId="0">
      <selection activeCell="H63" sqref="H63"/>
    </sheetView>
  </sheetViews>
  <sheetFormatPr defaultColWidth="9" defaultRowHeight="24"/>
  <cols>
    <col min="1" max="1" width="40.125" style="17" customWidth="1"/>
    <col min="2" max="2" width="23.5" style="17" customWidth="1"/>
    <col min="3" max="3" width="16.125" style="38" customWidth="1"/>
    <col min="4" max="4" width="16.125" style="17" customWidth="1"/>
    <col min="5" max="5" width="19.625" style="17" bestFit="1" customWidth="1"/>
    <col min="6" max="6" width="20.625" style="17" bestFit="1" customWidth="1"/>
    <col min="7" max="7" width="20.625" style="17" customWidth="1"/>
    <col min="8" max="8" width="21.5" style="17" customWidth="1"/>
    <col min="9" max="16384" width="9" style="17"/>
  </cols>
  <sheetData>
    <row r="1" spans="1:4" ht="0.95" customHeight="1" thickTop="1">
      <c r="A1" s="14" t="s">
        <v>0</v>
      </c>
      <c r="B1" s="15" t="s">
        <v>62</v>
      </c>
      <c r="C1" s="16"/>
      <c r="D1" s="45"/>
    </row>
    <row r="2" spans="1:4" hidden="1">
      <c r="A2" s="18" t="s">
        <v>1</v>
      </c>
      <c r="B2" s="1">
        <f>B12+B13+B14+B15+B16+B17</f>
        <v>90400000</v>
      </c>
      <c r="C2" s="1"/>
      <c r="D2" s="46"/>
    </row>
    <row r="3" spans="1:4" hidden="1">
      <c r="A3" s="18" t="s">
        <v>2</v>
      </c>
      <c r="B3" s="1">
        <v>12000000</v>
      </c>
      <c r="C3" s="2"/>
      <c r="D3" s="46"/>
    </row>
    <row r="4" spans="1:4" ht="0.95" customHeight="1">
      <c r="A4" s="18" t="s">
        <v>3</v>
      </c>
      <c r="B4" s="1">
        <v>0</v>
      </c>
      <c r="C4" s="2"/>
      <c r="D4" s="46"/>
    </row>
    <row r="5" spans="1:4" hidden="1">
      <c r="A5" s="18" t="s">
        <v>4</v>
      </c>
      <c r="B5" s="3">
        <v>2800000</v>
      </c>
      <c r="C5" s="3"/>
      <c r="D5" s="46"/>
    </row>
    <row r="6" spans="1:4" hidden="1">
      <c r="A6" s="18" t="s">
        <v>5</v>
      </c>
      <c r="B6" s="3">
        <v>0</v>
      </c>
      <c r="C6" s="2"/>
      <c r="D6" s="46"/>
    </row>
    <row r="7" spans="1:4" hidden="1">
      <c r="A7" s="18" t="s">
        <v>6</v>
      </c>
      <c r="B7" s="3">
        <v>0</v>
      </c>
      <c r="C7" s="2"/>
      <c r="D7" s="46"/>
    </row>
    <row r="8" spans="1:4" hidden="1">
      <c r="A8" s="18" t="s">
        <v>7</v>
      </c>
      <c r="B8" s="1">
        <v>18400000</v>
      </c>
      <c r="C8" s="2"/>
      <c r="D8" s="46"/>
    </row>
    <row r="9" spans="1:4" hidden="1">
      <c r="A9" s="18" t="s">
        <v>8</v>
      </c>
      <c r="B9" s="1">
        <v>400000</v>
      </c>
      <c r="C9" s="1"/>
      <c r="D9" s="46"/>
    </row>
    <row r="10" spans="1:4" hidden="1">
      <c r="A10" s="19" t="s">
        <v>9</v>
      </c>
      <c r="B10" s="4">
        <f t="shared" ref="B10" si="0">SUM(B2:B9)</f>
        <v>124000000</v>
      </c>
      <c r="C10" s="4"/>
      <c r="D10" s="47"/>
    </row>
    <row r="11" spans="1:4" hidden="1">
      <c r="A11" s="20"/>
      <c r="B11" s="21"/>
      <c r="C11" s="22"/>
      <c r="D11" s="22"/>
    </row>
    <row r="12" spans="1:4" hidden="1">
      <c r="A12" s="23" t="s">
        <v>10</v>
      </c>
      <c r="B12" s="5">
        <v>3500000</v>
      </c>
      <c r="C12" s="2"/>
      <c r="D12" s="46"/>
    </row>
    <row r="13" spans="1:4" ht="0.95" hidden="1" customHeight="1">
      <c r="A13" s="24" t="s">
        <v>11</v>
      </c>
      <c r="B13" s="5">
        <v>2500000</v>
      </c>
      <c r="C13" s="5"/>
      <c r="D13" s="46"/>
    </row>
    <row r="14" spans="1:4" hidden="1">
      <c r="A14" s="24" t="s">
        <v>12</v>
      </c>
      <c r="B14" s="5">
        <v>2000000</v>
      </c>
      <c r="C14" s="5"/>
      <c r="D14" s="46"/>
    </row>
    <row r="15" spans="1:4" hidden="1">
      <c r="A15" s="24" t="s">
        <v>13</v>
      </c>
      <c r="B15" s="5">
        <v>77300000</v>
      </c>
      <c r="C15" s="2"/>
      <c r="D15" s="46"/>
    </row>
    <row r="16" spans="1:4" hidden="1">
      <c r="A16" s="25" t="s">
        <v>14</v>
      </c>
      <c r="B16" s="5">
        <v>100000</v>
      </c>
      <c r="C16" s="2"/>
      <c r="D16" s="46"/>
    </row>
    <row r="17" spans="1:8" ht="24.75" hidden="1" thickBot="1">
      <c r="A17" s="26" t="s">
        <v>15</v>
      </c>
      <c r="B17" s="6">
        <v>5000000</v>
      </c>
      <c r="C17" s="2"/>
      <c r="D17" s="46"/>
    </row>
    <row r="18" spans="1:8" hidden="1">
      <c r="A18" s="27"/>
      <c r="B18" s="28"/>
      <c r="C18" s="29"/>
    </row>
    <row r="19" spans="1:8" hidden="1">
      <c r="A19" s="27"/>
      <c r="B19" s="30"/>
      <c r="C19" s="30"/>
    </row>
    <row r="20" spans="1:8" hidden="1">
      <c r="A20" s="31"/>
      <c r="B20" s="30"/>
      <c r="C20" s="30"/>
    </row>
    <row r="21" spans="1:8">
      <c r="A21" s="40" t="s">
        <v>60</v>
      </c>
      <c r="B21" s="41" t="s">
        <v>58</v>
      </c>
      <c r="C21" s="41" t="s">
        <v>57</v>
      </c>
      <c r="D21" s="41" t="s">
        <v>59</v>
      </c>
      <c r="E21" s="72" t="s">
        <v>82</v>
      </c>
      <c r="F21" s="41" t="s">
        <v>77</v>
      </c>
      <c r="G21" s="72" t="s">
        <v>83</v>
      </c>
    </row>
    <row r="22" spans="1:8">
      <c r="A22" s="32" t="s">
        <v>16</v>
      </c>
      <c r="B22" s="11">
        <f>B27+B28+B29+B30+B31+B32</f>
        <v>8926000</v>
      </c>
      <c r="C22" s="11">
        <f t="shared" ref="C22:F22" si="1">C27+C28+C29+C30+C31+C32</f>
        <v>6142195</v>
      </c>
      <c r="D22" s="11">
        <f t="shared" si="1"/>
        <v>1318487</v>
      </c>
      <c r="E22" s="11">
        <f t="shared" si="1"/>
        <v>0</v>
      </c>
      <c r="F22" s="11">
        <f t="shared" si="1"/>
        <v>7460682</v>
      </c>
      <c r="G22" s="11"/>
    </row>
    <row r="23" spans="1:8">
      <c r="A23" s="33" t="s">
        <v>17</v>
      </c>
      <c r="B23" s="12">
        <f>B33+B34+B35+B36+B37+B38+B39+B40+B41+B42+B43+B44+B45+B46+B47+B48</f>
        <v>19663610</v>
      </c>
      <c r="C23" s="12">
        <f t="shared" ref="C23:F23" si="2">C33+C34+C35+C36+C37+C38+C39+C40+C41+C42+C43+C44+C45+C46+C47+C48</f>
        <v>15643881.959999999</v>
      </c>
      <c r="D23" s="12" t="e">
        <f>D33+D34+D35+D36+D37+D38+D39+D40+D41+D42+D43+D44+D45+D46+D47+D48</f>
        <v>#VALUE!</v>
      </c>
      <c r="E23" s="12">
        <f t="shared" si="2"/>
        <v>0</v>
      </c>
      <c r="F23" s="12">
        <f t="shared" si="2"/>
        <v>17412866.469999999</v>
      </c>
      <c r="G23" s="12"/>
    </row>
    <row r="24" spans="1:8">
      <c r="A24" s="34" t="s">
        <v>18</v>
      </c>
      <c r="B24" s="13">
        <f>B49+B50+B51+B52+B53+B54+B55+B56+B57+B58+B59+B60+B61+B62+B63</f>
        <v>59135390</v>
      </c>
      <c r="C24" s="13">
        <f t="shared" ref="C24:F24" si="3">C49+C50+C51+C52+C53+C54+C55+C56+C57+C58+C59+C60+C61+C62+C63</f>
        <v>49775784.510000005</v>
      </c>
      <c r="D24" s="13">
        <f t="shared" si="3"/>
        <v>2570254.75</v>
      </c>
      <c r="E24" s="13">
        <f t="shared" si="3"/>
        <v>0</v>
      </c>
      <c r="F24" s="13">
        <f t="shared" si="3"/>
        <v>52346039.260000005</v>
      </c>
      <c r="G24" s="13"/>
    </row>
    <row r="25" spans="1:8">
      <c r="A25" s="35"/>
      <c r="B25" s="42"/>
      <c r="C25" s="43"/>
      <c r="D25" s="48"/>
      <c r="E25" s="39"/>
      <c r="F25" s="39"/>
      <c r="G25" s="39"/>
    </row>
    <row r="26" spans="1:8">
      <c r="A26" s="40" t="s">
        <v>61</v>
      </c>
      <c r="B26" s="41" t="s">
        <v>58</v>
      </c>
      <c r="C26" s="41" t="s">
        <v>57</v>
      </c>
      <c r="D26" s="41" t="s">
        <v>59</v>
      </c>
      <c r="E26" s="72" t="s">
        <v>82</v>
      </c>
      <c r="F26" s="41" t="s">
        <v>77</v>
      </c>
      <c r="G26" s="72" t="s">
        <v>83</v>
      </c>
      <c r="H26" s="66" t="s">
        <v>76</v>
      </c>
    </row>
    <row r="27" spans="1:8">
      <c r="A27" s="7" t="s">
        <v>19</v>
      </c>
      <c r="B27" s="76">
        <v>4650000</v>
      </c>
      <c r="C27" s="54">
        <v>2148180</v>
      </c>
      <c r="D27" s="55">
        <v>980240</v>
      </c>
      <c r="E27" s="55"/>
      <c r="F27" s="50">
        <f t="shared" ref="F27:F64" si="4">SUM(C27:E27)</f>
        <v>3128420</v>
      </c>
      <c r="G27" s="50"/>
      <c r="H27" s="67" t="s">
        <v>63</v>
      </c>
    </row>
    <row r="28" spans="1:8">
      <c r="A28" s="7" t="s">
        <v>20</v>
      </c>
      <c r="B28" s="76">
        <v>1200000</v>
      </c>
      <c r="C28" s="54">
        <v>1240000</v>
      </c>
      <c r="D28" s="55"/>
      <c r="E28" s="55"/>
      <c r="F28" s="51">
        <f t="shared" si="4"/>
        <v>1240000</v>
      </c>
      <c r="G28" s="51"/>
      <c r="H28" s="68" t="s">
        <v>64</v>
      </c>
    </row>
    <row r="29" spans="1:8">
      <c r="A29" s="7" t="s">
        <v>21</v>
      </c>
      <c r="B29" s="76">
        <v>1950000</v>
      </c>
      <c r="C29" s="54">
        <v>1950000</v>
      </c>
      <c r="D29" s="56"/>
      <c r="E29" s="57"/>
      <c r="F29" s="50">
        <f t="shared" si="4"/>
        <v>1950000</v>
      </c>
      <c r="G29" s="50"/>
      <c r="H29" s="69" t="s">
        <v>65</v>
      </c>
    </row>
    <row r="30" spans="1:8">
      <c r="A30" s="7" t="s">
        <v>22</v>
      </c>
      <c r="B30" s="76">
        <v>750000</v>
      </c>
      <c r="C30" s="54">
        <v>428015</v>
      </c>
      <c r="D30" s="55">
        <v>321985</v>
      </c>
      <c r="E30" s="55"/>
      <c r="F30" s="50">
        <f t="shared" si="4"/>
        <v>750000</v>
      </c>
      <c r="G30" s="50"/>
      <c r="H30" s="68" t="s">
        <v>66</v>
      </c>
    </row>
    <row r="31" spans="1:8">
      <c r="A31" s="7" t="s">
        <v>23</v>
      </c>
      <c r="B31" s="76">
        <v>326000</v>
      </c>
      <c r="C31" s="54">
        <v>326000</v>
      </c>
      <c r="D31" s="58"/>
      <c r="E31" s="39"/>
      <c r="F31" s="50">
        <f t="shared" si="4"/>
        <v>326000</v>
      </c>
      <c r="G31" s="50"/>
      <c r="H31" s="68" t="s">
        <v>64</v>
      </c>
    </row>
    <row r="32" spans="1:8">
      <c r="A32" s="7" t="s">
        <v>24</v>
      </c>
      <c r="B32" s="76">
        <v>50000</v>
      </c>
      <c r="C32" s="54">
        <v>50000</v>
      </c>
      <c r="D32" s="59">
        <v>16262</v>
      </c>
      <c r="E32" s="59"/>
      <c r="F32" s="50">
        <f t="shared" si="4"/>
        <v>66262</v>
      </c>
      <c r="G32" s="50"/>
      <c r="H32" s="68" t="s">
        <v>67</v>
      </c>
    </row>
    <row r="33" spans="1:8">
      <c r="A33" s="8" t="s">
        <v>25</v>
      </c>
      <c r="B33" s="77">
        <v>13725000</v>
      </c>
      <c r="C33" s="54">
        <v>13592160</v>
      </c>
      <c r="D33" s="59"/>
      <c r="E33" s="59"/>
      <c r="F33" s="50">
        <f t="shared" si="4"/>
        <v>13592160</v>
      </c>
      <c r="G33" s="50"/>
      <c r="H33" s="69" t="s">
        <v>63</v>
      </c>
    </row>
    <row r="34" spans="1:8">
      <c r="A34" s="33" t="s">
        <v>26</v>
      </c>
      <c r="B34" s="76">
        <v>263670</v>
      </c>
      <c r="C34" s="54">
        <v>87889.2</v>
      </c>
      <c r="D34" s="59"/>
      <c r="E34" s="59"/>
      <c r="F34" s="51">
        <f t="shared" si="4"/>
        <v>87889.2</v>
      </c>
      <c r="G34" s="51"/>
      <c r="H34" s="69" t="s">
        <v>68</v>
      </c>
    </row>
    <row r="35" spans="1:8">
      <c r="A35" s="8" t="s">
        <v>27</v>
      </c>
      <c r="B35" s="76">
        <v>50000</v>
      </c>
      <c r="C35" s="54">
        <v>49790.5</v>
      </c>
      <c r="D35" s="59"/>
      <c r="E35" s="59"/>
      <c r="F35" s="50">
        <f t="shared" si="4"/>
        <v>49790.5</v>
      </c>
      <c r="G35" s="50"/>
      <c r="H35" s="69" t="s">
        <v>67</v>
      </c>
    </row>
    <row r="36" spans="1:8">
      <c r="A36" s="8" t="s">
        <v>28</v>
      </c>
      <c r="B36" s="78">
        <v>1047000</v>
      </c>
      <c r="C36" s="54">
        <v>565680</v>
      </c>
      <c r="D36" s="56"/>
      <c r="E36" s="55"/>
      <c r="F36" s="50">
        <f t="shared" si="4"/>
        <v>565680</v>
      </c>
      <c r="G36" s="50"/>
      <c r="H36" s="69" t="s">
        <v>66</v>
      </c>
    </row>
    <row r="37" spans="1:8">
      <c r="A37" s="8" t="s">
        <v>29</v>
      </c>
      <c r="B37" s="76">
        <v>100000</v>
      </c>
      <c r="C37" s="54">
        <v>52000</v>
      </c>
      <c r="D37" s="56"/>
      <c r="E37" s="55"/>
      <c r="F37" s="50">
        <f t="shared" si="4"/>
        <v>52000</v>
      </c>
      <c r="G37" s="50"/>
      <c r="H37" s="69" t="s">
        <v>69</v>
      </c>
    </row>
    <row r="38" spans="1:8">
      <c r="A38" s="8" t="s">
        <v>30</v>
      </c>
      <c r="B38" s="78">
        <v>180000</v>
      </c>
      <c r="C38" s="54">
        <v>0</v>
      </c>
      <c r="D38" s="56">
        <v>67250</v>
      </c>
      <c r="E38" s="55"/>
      <c r="F38" s="50">
        <f t="shared" si="4"/>
        <v>67250</v>
      </c>
      <c r="G38" s="50"/>
      <c r="H38" s="68" t="s">
        <v>70</v>
      </c>
    </row>
    <row r="39" spans="1:8">
      <c r="A39" s="8" t="s">
        <v>31</v>
      </c>
      <c r="B39" s="76">
        <v>300000</v>
      </c>
      <c r="C39" s="54">
        <v>0</v>
      </c>
      <c r="D39" s="56"/>
      <c r="E39" s="60"/>
      <c r="F39" s="50">
        <f t="shared" si="4"/>
        <v>0</v>
      </c>
      <c r="G39" s="50"/>
      <c r="H39" s="68" t="s">
        <v>71</v>
      </c>
    </row>
    <row r="40" spans="1:8">
      <c r="A40" s="8" t="s">
        <v>32</v>
      </c>
      <c r="B40" s="76">
        <v>400000</v>
      </c>
      <c r="C40" s="54">
        <v>64800</v>
      </c>
      <c r="D40" s="56" t="s">
        <v>84</v>
      </c>
      <c r="E40" s="55"/>
      <c r="F40" s="50">
        <f t="shared" si="4"/>
        <v>64800</v>
      </c>
      <c r="G40" s="50"/>
      <c r="H40" s="69" t="s">
        <v>72</v>
      </c>
    </row>
    <row r="41" spans="1:8">
      <c r="A41" s="8" t="s">
        <v>33</v>
      </c>
      <c r="B41" s="76">
        <v>557000</v>
      </c>
      <c r="C41" s="54">
        <v>408423.26</v>
      </c>
      <c r="D41" s="61"/>
      <c r="E41" s="55"/>
      <c r="F41" s="50">
        <f t="shared" si="4"/>
        <v>408423.26</v>
      </c>
      <c r="G41" s="50"/>
      <c r="H41" s="69" t="s">
        <v>72</v>
      </c>
    </row>
    <row r="42" spans="1:8">
      <c r="A42" s="8" t="s">
        <v>34</v>
      </c>
      <c r="B42" s="78">
        <v>628440</v>
      </c>
      <c r="C42" s="54">
        <v>51945</v>
      </c>
      <c r="D42" s="56">
        <v>435000</v>
      </c>
      <c r="E42" s="60"/>
      <c r="F42" s="51">
        <f t="shared" si="4"/>
        <v>486945</v>
      </c>
      <c r="G42" s="51"/>
      <c r="H42" s="69" t="s">
        <v>68</v>
      </c>
    </row>
    <row r="43" spans="1:8">
      <c r="A43" s="8" t="s">
        <v>35</v>
      </c>
      <c r="B43" s="79">
        <v>300000</v>
      </c>
      <c r="C43" s="54">
        <v>13900</v>
      </c>
      <c r="D43" s="56"/>
      <c r="E43" s="57"/>
      <c r="F43" s="50">
        <f t="shared" si="4"/>
        <v>13900</v>
      </c>
      <c r="G43" s="50"/>
      <c r="H43" s="68" t="s">
        <v>65</v>
      </c>
    </row>
    <row r="44" spans="1:8">
      <c r="A44" s="33" t="s">
        <v>36</v>
      </c>
      <c r="B44" s="78">
        <v>112500</v>
      </c>
      <c r="C44" s="54">
        <v>32000</v>
      </c>
      <c r="D44" s="54">
        <v>49480</v>
      </c>
      <c r="E44" s="55"/>
      <c r="F44" s="50">
        <f t="shared" si="4"/>
        <v>81480</v>
      </c>
      <c r="G44" s="50"/>
      <c r="H44" s="69" t="s">
        <v>73</v>
      </c>
    </row>
    <row r="45" spans="1:8">
      <c r="A45" s="33" t="s">
        <v>37</v>
      </c>
      <c r="B45" s="76">
        <v>950000</v>
      </c>
      <c r="C45" s="54">
        <v>257343</v>
      </c>
      <c r="D45" s="56">
        <v>653415.41</v>
      </c>
      <c r="E45" s="55"/>
      <c r="F45" s="50">
        <f t="shared" si="4"/>
        <v>910758.41</v>
      </c>
      <c r="G45" s="50"/>
      <c r="H45" s="69" t="s">
        <v>73</v>
      </c>
    </row>
    <row r="46" spans="1:8">
      <c r="A46" s="33" t="s">
        <v>38</v>
      </c>
      <c r="B46" s="78">
        <v>250000</v>
      </c>
      <c r="C46" s="54">
        <v>243872</v>
      </c>
      <c r="D46" s="56">
        <v>6000</v>
      </c>
      <c r="E46" s="55"/>
      <c r="F46" s="50">
        <f t="shared" si="4"/>
        <v>249872</v>
      </c>
      <c r="G46" s="50"/>
      <c r="H46" s="69" t="s">
        <v>73</v>
      </c>
    </row>
    <row r="47" spans="1:8">
      <c r="A47" s="33" t="s">
        <v>39</v>
      </c>
      <c r="B47" s="76">
        <v>700000</v>
      </c>
      <c r="C47" s="54">
        <v>164079</v>
      </c>
      <c r="D47" s="56">
        <v>517839.10000000003</v>
      </c>
      <c r="E47" s="55"/>
      <c r="F47" s="50">
        <f t="shared" si="4"/>
        <v>681918.10000000009</v>
      </c>
      <c r="G47" s="50"/>
      <c r="H47" s="69" t="s">
        <v>73</v>
      </c>
    </row>
    <row r="48" spans="1:8">
      <c r="A48" s="8" t="s">
        <v>40</v>
      </c>
      <c r="B48" s="76">
        <v>100000</v>
      </c>
      <c r="C48" s="54">
        <v>60000</v>
      </c>
      <c r="D48" s="56">
        <v>40000</v>
      </c>
      <c r="E48" s="57"/>
      <c r="F48" s="50">
        <f t="shared" si="4"/>
        <v>100000</v>
      </c>
      <c r="G48" s="50"/>
      <c r="H48" s="71" t="s">
        <v>85</v>
      </c>
    </row>
    <row r="49" spans="1:8">
      <c r="A49" s="82" t="s">
        <v>41</v>
      </c>
      <c r="B49" s="83">
        <v>44500000</v>
      </c>
      <c r="C49" s="62">
        <v>44500000</v>
      </c>
      <c r="D49" s="62"/>
      <c r="E49" s="62"/>
      <c r="F49" s="51">
        <f t="shared" si="4"/>
        <v>44500000</v>
      </c>
      <c r="G49" s="51"/>
      <c r="H49" s="69" t="s">
        <v>74</v>
      </c>
    </row>
    <row r="50" spans="1:8">
      <c r="A50" s="9" t="s">
        <v>42</v>
      </c>
      <c r="B50" s="80">
        <v>2300000</v>
      </c>
      <c r="C50" s="54">
        <v>857499.92</v>
      </c>
      <c r="D50" s="56">
        <v>469889</v>
      </c>
      <c r="E50" s="60"/>
      <c r="F50" s="51">
        <f t="shared" si="4"/>
        <v>1327388.92</v>
      </c>
      <c r="G50" s="51"/>
      <c r="H50" s="68" t="s">
        <v>70</v>
      </c>
    </row>
    <row r="51" spans="1:8">
      <c r="A51" s="9" t="s">
        <v>43</v>
      </c>
      <c r="B51" s="76">
        <v>200000</v>
      </c>
      <c r="C51" s="63">
        <v>186058.7</v>
      </c>
      <c r="D51" s="59">
        <v>9355</v>
      </c>
      <c r="E51" s="59"/>
      <c r="F51" s="50">
        <f t="shared" si="4"/>
        <v>195413.7</v>
      </c>
      <c r="G51" s="50"/>
      <c r="H51" s="69" t="s">
        <v>67</v>
      </c>
    </row>
    <row r="52" spans="1:8">
      <c r="A52" s="9" t="s">
        <v>44</v>
      </c>
      <c r="B52" s="80">
        <v>1200000</v>
      </c>
      <c r="C52" s="63">
        <v>470620.5</v>
      </c>
      <c r="D52" s="59">
        <v>149585</v>
      </c>
      <c r="E52" s="59"/>
      <c r="F52" s="50">
        <f t="shared" si="4"/>
        <v>620205.5</v>
      </c>
      <c r="G52" s="50"/>
      <c r="H52" s="69" t="s">
        <v>64</v>
      </c>
    </row>
    <row r="53" spans="1:8">
      <c r="A53" s="9" t="s">
        <v>45</v>
      </c>
      <c r="B53" s="76">
        <v>6000000</v>
      </c>
      <c r="C53" s="63">
        <v>1963364</v>
      </c>
      <c r="D53" s="59"/>
      <c r="E53" s="59"/>
      <c r="F53" s="50">
        <f t="shared" si="4"/>
        <v>1963364</v>
      </c>
      <c r="G53" s="50"/>
      <c r="H53" s="68" t="s">
        <v>65</v>
      </c>
    </row>
    <row r="54" spans="1:8">
      <c r="A54" s="9" t="s">
        <v>46</v>
      </c>
      <c r="B54" s="76">
        <v>50000</v>
      </c>
      <c r="C54" s="63">
        <v>25980</v>
      </c>
      <c r="D54" s="59"/>
      <c r="E54" s="59"/>
      <c r="F54" s="50">
        <f t="shared" si="4"/>
        <v>25980</v>
      </c>
      <c r="G54" s="50"/>
      <c r="H54" s="69" t="s">
        <v>69</v>
      </c>
    </row>
    <row r="55" spans="1:8">
      <c r="A55" s="9" t="s">
        <v>47</v>
      </c>
      <c r="B55" s="76">
        <v>1500000</v>
      </c>
      <c r="C55" s="63">
        <v>547299.94999999995</v>
      </c>
      <c r="D55" s="59">
        <v>683479.75</v>
      </c>
      <c r="E55" s="59"/>
      <c r="F55" s="50">
        <f t="shared" si="4"/>
        <v>1230779.7</v>
      </c>
      <c r="G55" s="50"/>
      <c r="H55" s="68" t="s">
        <v>72</v>
      </c>
    </row>
    <row r="56" spans="1:8">
      <c r="A56" s="9" t="s">
        <v>48</v>
      </c>
      <c r="B56" s="76">
        <v>1100000</v>
      </c>
      <c r="C56" s="63">
        <v>397513.44</v>
      </c>
      <c r="D56" s="59">
        <v>454341</v>
      </c>
      <c r="E56" s="59"/>
      <c r="F56" s="50">
        <f t="shared" si="4"/>
        <v>851854.44</v>
      </c>
      <c r="G56" s="50"/>
      <c r="H56" s="69" t="s">
        <v>72</v>
      </c>
    </row>
    <row r="57" spans="1:8">
      <c r="A57" s="9" t="s">
        <v>49</v>
      </c>
      <c r="B57" s="76">
        <v>40000</v>
      </c>
      <c r="C57" s="63">
        <v>0</v>
      </c>
      <c r="D57" s="59">
        <v>39950</v>
      </c>
      <c r="E57" s="59"/>
      <c r="F57" s="50">
        <f t="shared" si="4"/>
        <v>39950</v>
      </c>
      <c r="G57" s="50"/>
      <c r="H57" s="69" t="s">
        <v>70</v>
      </c>
    </row>
    <row r="58" spans="1:8">
      <c r="A58" s="10" t="s">
        <v>50</v>
      </c>
      <c r="B58" s="76">
        <v>160000</v>
      </c>
      <c r="C58" s="63"/>
      <c r="D58" s="59">
        <v>101200</v>
      </c>
      <c r="E58" s="59"/>
      <c r="F58" s="50">
        <f t="shared" si="4"/>
        <v>101200</v>
      </c>
      <c r="G58" s="50"/>
      <c r="H58" s="68" t="s">
        <v>75</v>
      </c>
    </row>
    <row r="59" spans="1:8">
      <c r="A59" s="10" t="s">
        <v>51</v>
      </c>
      <c r="B59" s="76">
        <v>210000</v>
      </c>
      <c r="C59" s="54">
        <v>205000</v>
      </c>
      <c r="D59" s="55"/>
      <c r="E59" s="55"/>
      <c r="F59" s="50">
        <f t="shared" si="4"/>
        <v>205000</v>
      </c>
      <c r="G59" s="50"/>
      <c r="H59" s="68" t="s">
        <v>63</v>
      </c>
    </row>
    <row r="60" spans="1:8">
      <c r="A60" s="10" t="s">
        <v>52</v>
      </c>
      <c r="B60" s="76">
        <v>270000</v>
      </c>
      <c r="C60" s="54">
        <v>262000</v>
      </c>
      <c r="D60" s="55">
        <v>8000</v>
      </c>
      <c r="E60" s="55"/>
      <c r="F60" s="50">
        <f t="shared" si="4"/>
        <v>270000</v>
      </c>
      <c r="G60" s="50"/>
      <c r="H60" s="69" t="s">
        <v>73</v>
      </c>
    </row>
    <row r="61" spans="1:8">
      <c r="A61" s="36" t="s">
        <v>53</v>
      </c>
      <c r="B61" s="76">
        <v>150000</v>
      </c>
      <c r="C61" s="54">
        <v>19330</v>
      </c>
      <c r="D61" s="56">
        <v>48675</v>
      </c>
      <c r="E61" s="55"/>
      <c r="F61" s="50">
        <f t="shared" si="4"/>
        <v>68005</v>
      </c>
      <c r="G61" s="50"/>
      <c r="H61" s="70" t="s">
        <v>68</v>
      </c>
    </row>
    <row r="62" spans="1:8">
      <c r="A62" s="10" t="s">
        <v>54</v>
      </c>
      <c r="B62" s="76">
        <v>655390</v>
      </c>
      <c r="C62" s="54">
        <v>240000</v>
      </c>
      <c r="D62" s="56">
        <v>228900</v>
      </c>
      <c r="E62" s="55"/>
      <c r="F62" s="50">
        <f t="shared" si="4"/>
        <v>468900</v>
      </c>
      <c r="G62" s="50"/>
      <c r="H62" s="71" t="s">
        <v>73</v>
      </c>
    </row>
    <row r="63" spans="1:8">
      <c r="A63" s="9" t="s">
        <v>55</v>
      </c>
      <c r="B63" s="76">
        <v>800000</v>
      </c>
      <c r="C63" s="54">
        <v>101118</v>
      </c>
      <c r="D63" s="56">
        <v>376880</v>
      </c>
      <c r="E63" s="57"/>
      <c r="F63" s="50">
        <f t="shared" si="4"/>
        <v>477998</v>
      </c>
      <c r="G63" s="50"/>
      <c r="H63" s="71" t="s">
        <v>85</v>
      </c>
    </row>
    <row r="64" spans="1:8">
      <c r="A64" s="9" t="s">
        <v>79</v>
      </c>
      <c r="B64" s="76">
        <v>275000</v>
      </c>
      <c r="C64" s="58">
        <v>275000</v>
      </c>
      <c r="D64" s="56"/>
      <c r="E64" s="57"/>
      <c r="F64" s="50">
        <f t="shared" si="4"/>
        <v>275000</v>
      </c>
      <c r="G64" s="50"/>
      <c r="H64" s="69" t="s">
        <v>67</v>
      </c>
    </row>
    <row r="65" spans="1:8" ht="27">
      <c r="A65" s="37" t="s">
        <v>56</v>
      </c>
      <c r="B65" s="81">
        <f>SUM(B27:B64)</f>
        <v>88000000</v>
      </c>
      <c r="C65" s="44">
        <f>SUM(C27:C64)</f>
        <v>71836861.469999999</v>
      </c>
      <c r="D65" s="44">
        <v>5657726.2599999998</v>
      </c>
      <c r="E65" s="44">
        <f t="shared" ref="E65" si="5">SUM(E27:E63)</f>
        <v>0</v>
      </c>
      <c r="F65" s="44">
        <f>SUM(F27:F64)</f>
        <v>77494587.730000004</v>
      </c>
      <c r="G65" s="44">
        <f>SUM(G27:G64)</f>
        <v>0</v>
      </c>
      <c r="H65" s="49"/>
    </row>
    <row r="66" spans="1:8" ht="24.75" thickBot="1"/>
    <row r="67" spans="1:8" ht="27.75" thickBot="1">
      <c r="C67" s="52" t="s">
        <v>80</v>
      </c>
      <c r="D67" s="53">
        <v>93650000</v>
      </c>
      <c r="E67" s="64" t="s">
        <v>78</v>
      </c>
      <c r="F67" s="73">
        <v>4650000</v>
      </c>
      <c r="G67" s="74"/>
      <c r="H67" s="75"/>
    </row>
    <row r="68" spans="1:8">
      <c r="E68" s="65" t="s">
        <v>81</v>
      </c>
      <c r="F68" s="57">
        <v>1000000</v>
      </c>
    </row>
  </sheetData>
  <pageMargins left="0.7" right="0.7" top="0.75" bottom="0.75" header="0.3" footer="0.3"/>
  <pageSetup paperSize="9" scale="7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chirtter@gmail.com</dc:creator>
  <cp:lastModifiedBy>admin</cp:lastModifiedBy>
  <cp:lastPrinted>2024-11-22T07:55:31Z</cp:lastPrinted>
  <dcterms:created xsi:type="dcterms:W3CDTF">2024-08-07T04:35:53Z</dcterms:created>
  <dcterms:modified xsi:type="dcterms:W3CDTF">2025-04-08T08:04:56Z</dcterms:modified>
</cp:coreProperties>
</file>